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2" sheetId="1" r:id="rId4"/>
  </sheets>
  <definedNames/>
  <calcPr/>
</workbook>
</file>

<file path=xl/sharedStrings.xml><?xml version="1.0" encoding="utf-8"?>
<sst xmlns="http://schemas.openxmlformats.org/spreadsheetml/2006/main" count="63" uniqueCount="39">
  <si>
    <t>Capitolo e paragrafo</t>
  </si>
  <si>
    <t>Appendice emissioni CO2, paragrafo 1.1.1</t>
  </si>
  <si>
    <t>Numero tabella</t>
  </si>
  <si>
    <t>Tabella 1.1  + Grafico 1.1</t>
  </si>
  <si>
    <t>Didascalia tabella</t>
  </si>
  <si>
    <t>Grafico a colonne con variazione superficie biologica della Regione Lazio e tasso di variazione annuo</t>
  </si>
  <si>
    <t>Anno/anni di riferimento o serie storica</t>
  </si>
  <si>
    <t>2014-2019</t>
  </si>
  <si>
    <t>Fonte</t>
  </si>
  <si>
    <t>Elaborazione CURSA su dati SINAB</t>
  </si>
  <si>
    <t>S_BIO</t>
  </si>
  <si>
    <t xml:space="preserve">Variazione </t>
  </si>
  <si>
    <t>%</t>
  </si>
  <si>
    <t>Numeri indice</t>
  </si>
  <si>
    <t>-</t>
  </si>
  <si>
    <t>Media geometrica</t>
  </si>
  <si>
    <t xml:space="preserve">Tasso di variazione </t>
  </si>
  <si>
    <t>Tabella 1.2</t>
  </si>
  <si>
    <t>Tabella rappresentante le superfici totali, e a coltivazione biologica delle colture seminative e arboree della Città metropolitana di Roma</t>
  </si>
  <si>
    <t>Elaborazione CURSA su dati ARSIAL</t>
  </si>
  <si>
    <t>SAU</t>
  </si>
  <si>
    <t>Biologico</t>
  </si>
  <si>
    <t>Bio/SAU (%)</t>
  </si>
  <si>
    <t>Seminativo</t>
  </si>
  <si>
    <t>Coltivazioni arboree specializzate</t>
  </si>
  <si>
    <t>Tabella A1.2.2.1 + Grafico A1.2.2.1; A1.2.2.2</t>
  </si>
  <si>
    <t>Emissioni totali di tCO2 eq cumulate al 2030 e media annuale delle colture arboree specializzate per i diversi scenari assunti</t>
  </si>
  <si>
    <t xml:space="preserve">Elaborazione CURSA </t>
  </si>
  <si>
    <t>BAU</t>
  </si>
  <si>
    <t>Pessimistico</t>
  </si>
  <si>
    <t>F2F</t>
  </si>
  <si>
    <t>Totale tCO2-eq 2020-2030</t>
  </si>
  <si>
    <t>Emissioni medie annuali tCO2-eq /yr</t>
  </si>
  <si>
    <t>Emissioni totali tCO2-eq/ha</t>
  </si>
  <si>
    <t>Emissioni totali tCO2-eq/ha/yr</t>
  </si>
  <si>
    <t>Tabella A1.2.2.2 + Grafico A1.2.2.3</t>
  </si>
  <si>
    <t>Sorgente e sink di tCO2 eq cumulate al 2030 delle colture arboree per i diversi scenari assunti</t>
  </si>
  <si>
    <t>Convenzionale (sorgente)</t>
  </si>
  <si>
    <t>Biologico (sink)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</si>
</sst>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_);(#,##0)"/>
    <numFmt numFmtId="165" formatCode="#,##0.00_);(#,##0.00)"/>
    <numFmt numFmtId="166" formatCode="0.0"/>
  </numFmts>
  <fonts count="7">
    <font>
      <sz val="10.0"/>
      <color rgb="FF000000"/>
      <name val="Arial"/>
    </font>
    <font>
      <sz val="11.0"/>
      <color theme="1"/>
      <name val="Calibri"/>
    </font>
    <font>
      <sz val="11.0"/>
      <color rgb="FF000000"/>
      <name val="Calibri"/>
    </font>
    <font>
      <b/>
      <sz val="11.0"/>
      <color theme="1"/>
      <name val="Calibri"/>
    </font>
    <font>
      <color theme="1"/>
      <name val="Arial"/>
    </font>
    <font/>
    <font>
      <sz val="11.0"/>
      <color rgb="FF202124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top style="dotted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2" numFmtId="0" xfId="0" applyAlignment="1" applyFont="1">
      <alignment readingOrder="0" shrinkToFit="0" vertical="bottom" wrapText="1"/>
    </xf>
    <xf borderId="0" fillId="0" fontId="1" numFmtId="0" xfId="0" applyAlignment="1" applyFont="1">
      <alignment horizontal="left" readingOrder="0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left"/>
    </xf>
    <xf borderId="1" fillId="3" fontId="3" numFmtId="0" xfId="0" applyAlignment="1" applyBorder="1" applyFill="1" applyFont="1">
      <alignment horizontal="right" readingOrder="0"/>
    </xf>
    <xf borderId="2" fillId="3" fontId="3" numFmtId="0" xfId="0" applyAlignment="1" applyBorder="1" applyFont="1">
      <alignment horizontal="right" readingOrder="0"/>
    </xf>
    <xf borderId="3" fillId="3" fontId="3" numFmtId="0" xfId="0" applyAlignment="1" applyBorder="1" applyFont="1">
      <alignment horizontal="left" readingOrder="0"/>
    </xf>
    <xf borderId="4" fillId="0" fontId="2" numFmtId="4" xfId="0" applyAlignment="1" applyBorder="1" applyFont="1" applyNumberFormat="1">
      <alignment horizontal="right" readingOrder="0" shrinkToFit="0" vertical="top" wrapText="1"/>
    </xf>
    <xf borderId="5" fillId="0" fontId="4" numFmtId="0" xfId="0" applyAlignment="1" applyBorder="1" applyFont="1">
      <alignment horizontal="right" readingOrder="0"/>
    </xf>
    <xf borderId="5" fillId="0" fontId="1" numFmtId="49" xfId="0" applyAlignment="1" applyBorder="1" applyFont="1" applyNumberFormat="1">
      <alignment horizontal="right" readingOrder="0"/>
    </xf>
    <xf borderId="6" fillId="0" fontId="4" numFmtId="0" xfId="0" applyAlignment="1" applyBorder="1" applyFont="1">
      <alignment horizontal="right" readingOrder="0"/>
    </xf>
    <xf borderId="7" fillId="0" fontId="2" numFmtId="4" xfId="0" applyAlignment="1" applyBorder="1" applyFont="1" applyNumberFormat="1">
      <alignment horizontal="right" readingOrder="0" shrinkToFit="0" vertical="top" wrapText="1"/>
    </xf>
    <xf borderId="8" fillId="0" fontId="4" numFmtId="4" xfId="0" applyBorder="1" applyFont="1" applyNumberFormat="1"/>
    <xf borderId="8" fillId="0" fontId="1" numFmtId="10" xfId="0" applyAlignment="1" applyBorder="1" applyFont="1" applyNumberFormat="1">
      <alignment horizontal="right" readingOrder="0"/>
    </xf>
    <xf borderId="9" fillId="0" fontId="4" numFmtId="0" xfId="0" applyBorder="1" applyFont="1"/>
    <xf borderId="8" fillId="0" fontId="1" numFmtId="10" xfId="0" applyBorder="1" applyFont="1" applyNumberFormat="1"/>
    <xf borderId="10" fillId="3" fontId="3" numFmtId="0" xfId="0" applyAlignment="1" applyBorder="1" applyFont="1">
      <alignment horizontal="right" readingOrder="0"/>
    </xf>
    <xf borderId="11" fillId="0" fontId="5" numFmtId="0" xfId="0" applyBorder="1" applyFont="1"/>
    <xf borderId="12" fillId="0" fontId="2" numFmtId="4" xfId="0" applyAlignment="1" applyBorder="1" applyFont="1" applyNumberFormat="1">
      <alignment horizontal="right" readingOrder="0" shrinkToFit="0" vertical="top" wrapText="1"/>
    </xf>
    <xf borderId="13" fillId="0" fontId="4" numFmtId="4" xfId="0" applyBorder="1" applyFont="1" applyNumberFormat="1"/>
    <xf borderId="13" fillId="0" fontId="1" numFmtId="10" xfId="0" applyBorder="1" applyFont="1" applyNumberFormat="1"/>
    <xf borderId="14" fillId="0" fontId="4" numFmtId="0" xfId="0" applyBorder="1" applyFont="1"/>
    <xf borderId="15" fillId="0" fontId="4" numFmtId="0" xfId="0" applyBorder="1" applyFont="1"/>
    <xf borderId="16" fillId="0" fontId="4" numFmtId="0" xfId="0" applyBorder="1" applyFont="1"/>
    <xf borderId="17" fillId="0" fontId="4" numFmtId="10" xfId="0" applyBorder="1" applyFont="1" applyNumberFormat="1"/>
    <xf borderId="4" fillId="0" fontId="1" numFmtId="164" xfId="0" applyAlignment="1" applyBorder="1" applyFont="1" applyNumberFormat="1">
      <alignment readingOrder="0"/>
    </xf>
    <xf borderId="5" fillId="0" fontId="1" numFmtId="165" xfId="0" applyAlignment="1" applyBorder="1" applyFont="1" applyNumberFormat="1">
      <alignment readingOrder="0"/>
    </xf>
    <xf borderId="6" fillId="0" fontId="1" numFmtId="10" xfId="0" applyBorder="1" applyFont="1" applyNumberFormat="1"/>
    <xf borderId="3" fillId="3" fontId="3" numFmtId="0" xfId="0" applyAlignment="1" applyBorder="1" applyFont="1">
      <alignment horizontal="left" readingOrder="0" shrinkToFit="0" wrapText="1"/>
    </xf>
    <xf borderId="12" fillId="0" fontId="1" numFmtId="164" xfId="0" applyAlignment="1" applyBorder="1" applyFont="1" applyNumberFormat="1">
      <alignment readingOrder="0"/>
    </xf>
    <xf borderId="13" fillId="0" fontId="1" numFmtId="165" xfId="0" applyAlignment="1" applyBorder="1" applyFont="1" applyNumberFormat="1">
      <alignment readingOrder="0"/>
    </xf>
    <xf borderId="14" fillId="0" fontId="1" numFmtId="10" xfId="0" applyBorder="1" applyFont="1" applyNumberFormat="1"/>
    <xf borderId="0" fillId="0" fontId="6" numFmtId="0" xfId="0" applyAlignment="1" applyFont="1">
      <alignment horizontal="left" readingOrder="0" shrinkToFit="0" wrapText="1"/>
    </xf>
    <xf borderId="2" fillId="3" fontId="3" numFmtId="0" xfId="0" applyAlignment="1" applyBorder="1" applyFont="1">
      <alignment horizontal="right" readingOrder="0" shrinkToFit="0" wrapText="1"/>
    </xf>
    <xf borderId="5" fillId="0" fontId="1" numFmtId="164" xfId="0" applyAlignment="1" applyBorder="1" applyFont="1" applyNumberFormat="1">
      <alignment readingOrder="0"/>
    </xf>
    <xf borderId="6" fillId="0" fontId="1" numFmtId="164" xfId="0" applyAlignment="1" applyBorder="1" applyFont="1" applyNumberFormat="1">
      <alignment readingOrder="0"/>
    </xf>
    <xf borderId="7" fillId="0" fontId="1" numFmtId="164" xfId="0" applyAlignment="1" applyBorder="1" applyFont="1" applyNumberFormat="1">
      <alignment readingOrder="0"/>
    </xf>
    <xf borderId="8" fillId="0" fontId="1" numFmtId="164" xfId="0" applyAlignment="1" applyBorder="1" applyFont="1" applyNumberFormat="1">
      <alignment readingOrder="0"/>
    </xf>
    <xf borderId="9" fillId="0" fontId="1" numFmtId="164" xfId="0" applyAlignment="1" applyBorder="1" applyFont="1" applyNumberFormat="1">
      <alignment readingOrder="0"/>
    </xf>
    <xf borderId="7" fillId="0" fontId="4" numFmtId="166" xfId="0" applyAlignment="1" applyBorder="1" applyFont="1" applyNumberFormat="1">
      <alignment readingOrder="0"/>
    </xf>
    <xf borderId="8" fillId="0" fontId="4" numFmtId="0" xfId="0" applyAlignment="1" applyBorder="1" applyFont="1">
      <alignment readingOrder="0"/>
    </xf>
    <xf borderId="9" fillId="0" fontId="4" numFmtId="0" xfId="0" applyAlignment="1" applyBorder="1" applyFont="1">
      <alignment readingOrder="0"/>
    </xf>
    <xf borderId="12" fillId="0" fontId="4" numFmtId="166" xfId="0" applyAlignment="1" applyBorder="1" applyFont="1" applyNumberFormat="1">
      <alignment readingOrder="0"/>
    </xf>
    <xf borderId="13" fillId="0" fontId="4" numFmtId="0" xfId="0" applyAlignment="1" applyBorder="1" applyFont="1">
      <alignment readingOrder="0"/>
    </xf>
    <xf borderId="14" fillId="0" fontId="4" numFmtId="0" xfId="0" applyAlignment="1" applyBorder="1" applyFont="1">
      <alignment readingOrder="0"/>
    </xf>
    <xf borderId="2" fillId="3" fontId="3" numFmtId="0" xfId="0" applyAlignment="1" applyBorder="1" applyFont="1">
      <alignment horizontal="right" readingOrder="0" shrinkToFit="0" vertical="top" wrapText="1"/>
    </xf>
    <xf borderId="2" fillId="3" fontId="3" numFmtId="0" xfId="0" applyAlignment="1" applyBorder="1" applyFont="1">
      <alignment horizontal="right" readingOrder="0" vertical="top"/>
    </xf>
    <xf borderId="3" fillId="3" fontId="3" numFmtId="0" xfId="0" applyAlignment="1" applyBorder="1" applyFont="1">
      <alignment horizontal="left" readingOrder="0" shrinkToFit="0" vertical="top" wrapText="1"/>
    </xf>
    <xf borderId="4" fillId="0" fontId="1" numFmtId="3" xfId="0" applyAlignment="1" applyBorder="1" applyFont="1" applyNumberFormat="1">
      <alignment readingOrder="0"/>
    </xf>
    <xf borderId="6" fillId="0" fontId="1" numFmtId="3" xfId="0" applyAlignment="1" applyBorder="1" applyFont="1" applyNumberFormat="1">
      <alignment readingOrder="0"/>
    </xf>
    <xf borderId="7" fillId="0" fontId="1" numFmtId="3" xfId="0" applyAlignment="1" applyBorder="1" applyFont="1" applyNumberFormat="1">
      <alignment readingOrder="0"/>
    </xf>
    <xf borderId="9" fillId="0" fontId="1" numFmtId="3" xfId="0" applyAlignment="1" applyBorder="1" applyFont="1" applyNumberFormat="1">
      <alignment readingOrder="0"/>
    </xf>
    <xf borderId="12" fillId="0" fontId="1" numFmtId="3" xfId="0" applyAlignment="1" applyBorder="1" applyFont="1" applyNumberFormat="1">
      <alignment readingOrder="0"/>
    </xf>
    <xf borderId="14" fillId="0" fontId="1" numFmtId="3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Foglio2!$C$7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/>
            <c:spPr>
              <a:ln w="19050">
                <a:solidFill>
                  <a:srgbClr val="EA4335">
                    <a:alpha val="40000"/>
                  </a:srgbClr>
                </a:solidFill>
              </a:ln>
            </c:spPr>
            <c:trendlineType val="linear"/>
            <c:dispRSqr val="0"/>
            <c:dispEq val="0"/>
          </c:trendline>
          <c:cat>
            <c:strRef>
              <c:f>Foglio2!$B$8:$B$13</c:f>
            </c:strRef>
          </c:cat>
          <c:val>
            <c:numRef>
              <c:f>Foglio2!$C$8:$C$13</c:f>
              <c:numCache/>
            </c:numRef>
          </c:val>
        </c:ser>
        <c:axId val="967460966"/>
        <c:axId val="768263287"/>
      </c:barChart>
      <c:catAx>
        <c:axId val="9674609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8263287"/>
      </c:catAx>
      <c:valAx>
        <c:axId val="7682632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ha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746096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BAU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Foglio2!$C$122</c:f>
              <c:numCache/>
            </c:numRef>
          </c:val>
        </c:ser>
        <c:ser>
          <c:idx val="1"/>
          <c:order val="1"/>
          <c:tx>
            <c:v>Pessimistico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Foglio2!$D$122</c:f>
              <c:numCache/>
            </c:numRef>
          </c:val>
        </c:ser>
        <c:ser>
          <c:idx val="2"/>
          <c:order val="2"/>
          <c:tx>
            <c:v>F2F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Foglio2!$E$122</c:f>
              <c:numCache/>
            </c:numRef>
          </c:val>
        </c:ser>
        <c:axId val="1023569206"/>
        <c:axId val="1337871626"/>
      </c:barChart>
      <c:catAx>
        <c:axId val="10235692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37871626"/>
      </c:catAx>
      <c:valAx>
        <c:axId val="13378716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2356920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tx>
            <c:strRef>
              <c:f>Foglio2!$B$123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Foglio2!$C$121:$E$121</c:f>
            </c:strRef>
          </c:cat>
          <c:val>
            <c:numRef>
              <c:f>Foglio2!$C$123:$E$123</c:f>
              <c:numCache/>
            </c:numRef>
          </c:val>
        </c:ser>
        <c:axId val="1578010987"/>
        <c:axId val="941473336"/>
      </c:barChart>
      <c:catAx>
        <c:axId val="157801098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41473336"/>
      </c:catAx>
      <c:valAx>
        <c:axId val="94147333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8010987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Foglio2!$C$166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Foglio2!$B$167:$B$169</c:f>
            </c:strRef>
          </c:cat>
          <c:val>
            <c:numRef>
              <c:f>Foglio2!$C$167:$C$169</c:f>
              <c:numCache/>
            </c:numRef>
          </c:val>
        </c:ser>
        <c:ser>
          <c:idx val="1"/>
          <c:order val="1"/>
          <c:tx>
            <c:strRef>
              <c:f>Foglio2!$D$166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Foglio2!$B$167:$B$169</c:f>
            </c:strRef>
          </c:cat>
          <c:val>
            <c:numRef>
              <c:f>Foglio2!$D$167:$D$169</c:f>
              <c:numCache/>
            </c:numRef>
          </c:val>
        </c:ser>
        <c:axId val="315450058"/>
        <c:axId val="1992874312"/>
      </c:barChart>
      <c:catAx>
        <c:axId val="3154500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2874312"/>
      </c:catAx>
      <c:valAx>
        <c:axId val="19928743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154500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2295525</xdr:colOff>
      <xdr:row>14</xdr:row>
      <xdr:rowOff>19050</xdr:rowOff>
    </xdr:from>
    <xdr:ext cx="4829175" cy="299085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9525</xdr:colOff>
      <xdr:row>126</xdr:row>
      <xdr:rowOff>28575</xdr:rowOff>
    </xdr:from>
    <xdr:ext cx="4781550" cy="299085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2295525</xdr:colOff>
      <xdr:row>142</xdr:row>
      <xdr:rowOff>38100</xdr:rowOff>
    </xdr:from>
    <xdr:ext cx="4829175" cy="2990850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</xdr:col>
      <xdr:colOff>9525</xdr:colOff>
      <xdr:row>170</xdr:row>
      <xdr:rowOff>28575</xdr:rowOff>
    </xdr:from>
    <xdr:ext cx="4705350" cy="2905125"/>
    <xdr:graphicFrame>
      <xdr:nvGraphicFramePr>
        <xdr:cNvPr id="4" name="Chart 4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  <col customWidth="1" min="2" max="2" width="22.57"/>
    <col customWidth="1" min="7" max="7" width="17.0"/>
    <col customWidth="1" min="8" max="8" width="17.86"/>
    <col customWidth="1" min="10" max="10" width="34.57"/>
    <col customWidth="1" min="11" max="11" width="34.14"/>
    <col customWidth="1" min="19" max="19" width="34.57"/>
    <col customWidth="1" min="25" max="25" width="16.0"/>
  </cols>
  <sheetData>
    <row r="1">
      <c r="A1" s="1" t="s">
        <v>0</v>
      </c>
      <c r="B1" s="2" t="s">
        <v>1</v>
      </c>
    </row>
    <row r="2">
      <c r="A2" s="1" t="s">
        <v>2</v>
      </c>
      <c r="B2" s="2" t="s">
        <v>3</v>
      </c>
    </row>
    <row r="3">
      <c r="A3" s="1" t="s">
        <v>4</v>
      </c>
      <c r="B3" s="3" t="s">
        <v>5</v>
      </c>
    </row>
    <row r="4">
      <c r="A4" s="1" t="s">
        <v>6</v>
      </c>
      <c r="B4" s="4" t="s">
        <v>7</v>
      </c>
    </row>
    <row r="5">
      <c r="A5" s="1" t="s">
        <v>8</v>
      </c>
      <c r="B5" s="5" t="s">
        <v>9</v>
      </c>
    </row>
    <row r="7">
      <c r="B7" s="6"/>
      <c r="C7" s="7" t="s">
        <v>10</v>
      </c>
      <c r="D7" s="7" t="s">
        <v>11</v>
      </c>
      <c r="E7" s="8" t="s">
        <v>12</v>
      </c>
      <c r="F7" s="7" t="s">
        <v>13</v>
      </c>
    </row>
    <row r="8">
      <c r="B8" s="9">
        <v>2014.0</v>
      </c>
      <c r="C8" s="10">
        <v>110277.49</v>
      </c>
      <c r="D8" s="11" t="s">
        <v>14</v>
      </c>
      <c r="E8" s="12" t="s">
        <v>14</v>
      </c>
      <c r="F8" s="13" t="s">
        <v>14</v>
      </c>
    </row>
    <row r="9">
      <c r="B9" s="9">
        <v>2015.0</v>
      </c>
      <c r="C9" s="14">
        <v>111243.26</v>
      </c>
      <c r="D9" s="15">
        <f t="shared" ref="D9:D13" si="1">C9-C8</f>
        <v>965.77</v>
      </c>
      <c r="E9" s="16">
        <f t="shared" ref="E9:E13" si="2">(C9-C8)/C8</f>
        <v>0.008757634944</v>
      </c>
      <c r="F9" s="17">
        <f t="shared" ref="F9:F13" si="3">C9/C8</f>
        <v>1.008757635</v>
      </c>
    </row>
    <row r="10">
      <c r="B10" s="9">
        <v>2016.0</v>
      </c>
      <c r="C10" s="14">
        <v>132923.33</v>
      </c>
      <c r="D10" s="15">
        <f t="shared" si="1"/>
        <v>21680.07</v>
      </c>
      <c r="E10" s="18">
        <f t="shared" si="2"/>
        <v>0.1948888409</v>
      </c>
      <c r="F10" s="17">
        <f t="shared" si="3"/>
        <v>1.194888841</v>
      </c>
    </row>
    <row r="11">
      <c r="B11" s="9">
        <v>2017.0</v>
      </c>
      <c r="C11" s="14">
        <v>138278.43</v>
      </c>
      <c r="D11" s="15">
        <f t="shared" si="1"/>
        <v>5355.1</v>
      </c>
      <c r="E11" s="18">
        <f t="shared" si="2"/>
        <v>0.04028713394</v>
      </c>
      <c r="F11" s="17">
        <f t="shared" si="3"/>
        <v>1.040287134</v>
      </c>
    </row>
    <row r="12">
      <c r="B12" s="9">
        <v>2018.0</v>
      </c>
      <c r="C12" s="14">
        <v>140555.86</v>
      </c>
      <c r="D12" s="15">
        <f t="shared" si="1"/>
        <v>2277.43</v>
      </c>
      <c r="E12" s="18">
        <f t="shared" si="2"/>
        <v>0.01646988616</v>
      </c>
      <c r="F12" s="17">
        <f t="shared" si="3"/>
        <v>1.016469886</v>
      </c>
      <c r="G12" s="7" t="s">
        <v>15</v>
      </c>
      <c r="H12" s="19" t="s">
        <v>16</v>
      </c>
      <c r="I12" s="20"/>
    </row>
    <row r="13">
      <c r="B13" s="9">
        <v>2019.0</v>
      </c>
      <c r="C13" s="21">
        <v>144035.21</v>
      </c>
      <c r="D13" s="22">
        <f t="shared" si="1"/>
        <v>3479.35</v>
      </c>
      <c r="E13" s="23">
        <f t="shared" si="2"/>
        <v>0.02475421516</v>
      </c>
      <c r="F13" s="24">
        <f t="shared" si="3"/>
        <v>1.024754215</v>
      </c>
      <c r="G13" s="25">
        <f>GEOMEAN(F9:F13)</f>
        <v>1.054863729</v>
      </c>
      <c r="H13" s="26">
        <f>G13-1</f>
        <v>0.05486372882</v>
      </c>
      <c r="I13" s="27">
        <v>0.05486372881500712</v>
      </c>
    </row>
    <row r="32">
      <c r="A32" s="1" t="s">
        <v>0</v>
      </c>
      <c r="B32" s="2" t="s">
        <v>1</v>
      </c>
    </row>
    <row r="33">
      <c r="A33" s="1" t="s">
        <v>2</v>
      </c>
      <c r="B33" s="2" t="s">
        <v>17</v>
      </c>
    </row>
    <row r="34">
      <c r="A34" s="1" t="s">
        <v>4</v>
      </c>
      <c r="B34" s="3" t="s">
        <v>18</v>
      </c>
    </row>
    <row r="35">
      <c r="A35" s="1" t="s">
        <v>6</v>
      </c>
      <c r="B35" s="4">
        <v>2019.0</v>
      </c>
    </row>
    <row r="36">
      <c r="A36" s="1" t="s">
        <v>8</v>
      </c>
      <c r="B36" s="5" t="s">
        <v>19</v>
      </c>
    </row>
    <row r="38">
      <c r="B38" s="6"/>
      <c r="C38" s="8" t="s">
        <v>20</v>
      </c>
      <c r="D38" s="8" t="s">
        <v>21</v>
      </c>
      <c r="E38" s="8" t="s">
        <v>22</v>
      </c>
    </row>
    <row r="39">
      <c r="B39" s="9" t="s">
        <v>23</v>
      </c>
      <c r="C39" s="28">
        <v>79734.0</v>
      </c>
      <c r="D39" s="29">
        <v>19913.4887</v>
      </c>
      <c r="E39" s="30">
        <f t="shared" ref="E39:E40" si="4">D39/C39</f>
        <v>0.2497490243</v>
      </c>
    </row>
    <row r="40">
      <c r="B40" s="31" t="s">
        <v>24</v>
      </c>
      <c r="C40" s="32">
        <v>40095.0</v>
      </c>
      <c r="D40" s="33">
        <v>4514.9929</v>
      </c>
      <c r="E40" s="34">
        <f t="shared" si="4"/>
        <v>0.11260738</v>
      </c>
    </row>
    <row r="115">
      <c r="A115" s="1" t="s">
        <v>0</v>
      </c>
      <c r="B115" s="2" t="s">
        <v>1</v>
      </c>
    </row>
    <row r="116">
      <c r="A116" s="1" t="s">
        <v>2</v>
      </c>
      <c r="B116" s="2" t="s">
        <v>25</v>
      </c>
    </row>
    <row r="117">
      <c r="A117" s="1" t="s">
        <v>4</v>
      </c>
      <c r="B117" s="35" t="s">
        <v>26</v>
      </c>
    </row>
    <row r="118">
      <c r="A118" s="1" t="s">
        <v>6</v>
      </c>
      <c r="B118" s="4"/>
    </row>
    <row r="119">
      <c r="A119" s="1" t="s">
        <v>8</v>
      </c>
      <c r="B119" s="5" t="s">
        <v>27</v>
      </c>
    </row>
    <row r="121">
      <c r="C121" s="36" t="s">
        <v>28</v>
      </c>
      <c r="D121" s="36" t="s">
        <v>29</v>
      </c>
      <c r="E121" s="36" t="s">
        <v>30</v>
      </c>
    </row>
    <row r="122">
      <c r="B122" s="31" t="s">
        <v>31</v>
      </c>
      <c r="C122" s="28">
        <v>402854.0</v>
      </c>
      <c r="D122" s="37">
        <v>539896.0</v>
      </c>
      <c r="E122" s="38">
        <v>330766.0</v>
      </c>
    </row>
    <row r="123">
      <c r="B123" s="31" t="s">
        <v>32</v>
      </c>
      <c r="C123" s="39">
        <v>40285.0</v>
      </c>
      <c r="D123" s="40">
        <v>53990.0</v>
      </c>
      <c r="E123" s="41">
        <v>33077.0</v>
      </c>
    </row>
    <row r="124">
      <c r="B124" s="31" t="s">
        <v>33</v>
      </c>
      <c r="C124" s="42">
        <v>10.0</v>
      </c>
      <c r="D124" s="43">
        <v>13.5</v>
      </c>
      <c r="E124" s="44">
        <v>8.2</v>
      </c>
    </row>
    <row r="125">
      <c r="B125" s="31" t="s">
        <v>34</v>
      </c>
      <c r="C125" s="45">
        <v>1.0</v>
      </c>
      <c r="D125" s="46">
        <v>1.3</v>
      </c>
      <c r="E125" s="47">
        <v>0.8</v>
      </c>
    </row>
    <row r="160">
      <c r="A160" s="1" t="s">
        <v>0</v>
      </c>
      <c r="B160" s="2" t="s">
        <v>1</v>
      </c>
    </row>
    <row r="161">
      <c r="A161" s="1" t="s">
        <v>2</v>
      </c>
      <c r="B161" s="2" t="s">
        <v>35</v>
      </c>
    </row>
    <row r="162">
      <c r="A162" s="1" t="s">
        <v>4</v>
      </c>
      <c r="B162" s="35" t="s">
        <v>36</v>
      </c>
    </row>
    <row r="163">
      <c r="A163" s="1" t="s">
        <v>6</v>
      </c>
      <c r="B163" s="4"/>
    </row>
    <row r="164">
      <c r="A164" s="1" t="s">
        <v>8</v>
      </c>
      <c r="B164" s="5" t="s">
        <v>27</v>
      </c>
    </row>
    <row r="166">
      <c r="C166" s="48" t="s">
        <v>37</v>
      </c>
      <c r="D166" s="49" t="s">
        <v>38</v>
      </c>
    </row>
    <row r="167">
      <c r="B167" s="50" t="s">
        <v>28</v>
      </c>
      <c r="C167" s="51">
        <v>601289.0</v>
      </c>
      <c r="D167" s="52">
        <v>-198435.0</v>
      </c>
    </row>
    <row r="168">
      <c r="B168" s="50" t="s">
        <v>29</v>
      </c>
      <c r="C168" s="53">
        <v>658040.0</v>
      </c>
      <c r="D168" s="54">
        <v>-118144.0</v>
      </c>
    </row>
    <row r="169">
      <c r="B169" s="50" t="s">
        <v>30</v>
      </c>
      <c r="C169" s="55">
        <v>571436.0</v>
      </c>
      <c r="D169" s="56">
        <v>-240670.0</v>
      </c>
    </row>
  </sheetData>
  <mergeCells count="21">
    <mergeCell ref="B1:E1"/>
    <mergeCell ref="B2:E2"/>
    <mergeCell ref="B3:E3"/>
    <mergeCell ref="B4:E4"/>
    <mergeCell ref="B5:E5"/>
    <mergeCell ref="H12:I12"/>
    <mergeCell ref="B32:E32"/>
    <mergeCell ref="B118:E118"/>
    <mergeCell ref="B119:E119"/>
    <mergeCell ref="B160:E160"/>
    <mergeCell ref="B161:E161"/>
    <mergeCell ref="B162:E162"/>
    <mergeCell ref="B163:E163"/>
    <mergeCell ref="B164:E164"/>
    <mergeCell ref="B33:E33"/>
    <mergeCell ref="B34:F34"/>
    <mergeCell ref="B35:E35"/>
    <mergeCell ref="B36:E36"/>
    <mergeCell ref="B115:E115"/>
    <mergeCell ref="B116:E116"/>
    <mergeCell ref="B117:E117"/>
  </mergeCells>
  <drawing r:id="rId1"/>
</worksheet>
</file>